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DEAD597E-7865-4ED0-812E-CD9A295673F4}" xr6:coauthVersionLast="47" xr6:coauthVersionMax="47" xr10:uidLastSave="{00000000-0000-0000-0000-000000000000}"/>
  <bookViews>
    <workbookView xWindow="3900" yWindow="120" windowWidth="14400" windowHeight="15285" tabRatio="696" xr2:uid="{00000000-000D-0000-FFFF-FFFF00000000}"/>
  </bookViews>
  <sheets>
    <sheet name="Доходы-расходы" sheetId="1" r:id="rId1"/>
  </sheets>
  <calcPr calcId="191029"/>
</workbook>
</file>

<file path=xl/calcChain.xml><?xml version="1.0" encoding="utf-8"?>
<calcChain xmlns="http://schemas.openxmlformats.org/spreadsheetml/2006/main">
  <c r="D24" i="1" l="1"/>
  <c r="C24" i="1"/>
  <c r="F23" i="1" l="1"/>
  <c r="F29" i="1" l="1"/>
  <c r="D19" i="1" l="1"/>
  <c r="C19" i="1"/>
  <c r="E34" i="1" l="1"/>
  <c r="D34" i="1"/>
  <c r="D32" i="1" l="1"/>
  <c r="D33" i="1" s="1"/>
  <c r="D37" i="1" s="1"/>
  <c r="F36" i="1"/>
  <c r="F35" i="1"/>
  <c r="E32" i="1"/>
  <c r="F28" i="1"/>
  <c r="F31" i="1"/>
  <c r="F27" i="1"/>
  <c r="F11" i="1" l="1"/>
  <c r="F34" i="1"/>
  <c r="F30" i="1"/>
  <c r="F32" i="1" s="1"/>
  <c r="E24" i="1"/>
  <c r="F16" i="1"/>
  <c r="F17" i="1"/>
  <c r="F14" i="1"/>
  <c r="F18" i="1"/>
  <c r="F22" i="1"/>
  <c r="F9" i="1"/>
  <c r="F12" i="1"/>
  <c r="F10" i="1"/>
  <c r="F15" i="1" l="1"/>
  <c r="E19" i="1"/>
  <c r="F21" i="1"/>
  <c r="F24" i="1" s="1"/>
  <c r="F13" i="1"/>
  <c r="E33" i="1" l="1"/>
  <c r="E37" i="1" s="1"/>
  <c r="F19" i="1"/>
  <c r="F33" i="1" s="1"/>
  <c r="F37" i="1" s="1"/>
</calcChain>
</file>

<file path=xl/sharedStrings.xml><?xml version="1.0" encoding="utf-8"?>
<sst xmlns="http://schemas.openxmlformats.org/spreadsheetml/2006/main" count="65" uniqueCount="65">
  <si>
    <t>АНТЕННА</t>
  </si>
  <si>
    <t>АППЗ</t>
  </si>
  <si>
    <t>ДИСПЕТЧЕРИЗАЦИЯ</t>
  </si>
  <si>
    <t>ЛИФТ</t>
  </si>
  <si>
    <t>ПЗУ</t>
  </si>
  <si>
    <t>РАДИО</t>
  </si>
  <si>
    <t>СОДЕРЖАНИЕ ОБЩЕГО ИМУЩЕСТВА</t>
  </si>
  <si>
    <t>ТЕКУЩИЙ РЕМОНТ</t>
  </si>
  <si>
    <t>УБОРКА И САН,ОЧИСТКА ЗЕМЕЛЬНОГО УЧАСТКА</t>
  </si>
  <si>
    <t>УПРАВЛЕНИЕ МКД</t>
  </si>
  <si>
    <t>ЭКСПЛУАТАЦИЯ ОПУ</t>
  </si>
  <si>
    <t>Доходы</t>
  </si>
  <si>
    <t>Расходы</t>
  </si>
  <si>
    <t>Результат : (+) экономия, (-) перерасход</t>
  </si>
  <si>
    <t>ОЧИСТКА МУСОРОПРОВОДА</t>
  </si>
  <si>
    <t xml:space="preserve">ЖИЛИЩНЫЕ </t>
  </si>
  <si>
    <t>УСЛУГИ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</si>
  <si>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</si>
  <si>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</si>
  <si>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</si>
  <si>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</si>
  <si>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</si>
  <si>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</si>
  <si>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</si>
  <si>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</si>
  <si>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</si>
  <si>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</si>
  <si>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</si>
  <si>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</si>
  <si>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</si>
  <si>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3</t>
  </si>
  <si>
    <t>3.1</t>
  </si>
  <si>
    <t>3.2</t>
  </si>
  <si>
    <t>3.3</t>
  </si>
  <si>
    <t>3.4</t>
  </si>
  <si>
    <t>3.5</t>
  </si>
  <si>
    <t>ВОДООТВЕДЕНИЕ</t>
  </si>
  <si>
    <t>ВОДОСНАБЖЕНИЕ</t>
  </si>
  <si>
    <t>ТЕПЛОСНАБЖЕНИЕ</t>
  </si>
  <si>
    <t>ЭЛЕКТРОСНАБЖЕНИЕ</t>
  </si>
  <si>
    <t>Доходы от предпринимательской деятельности</t>
  </si>
  <si>
    <t>4.1</t>
  </si>
  <si>
    <t>4.2</t>
  </si>
  <si>
    <t>Размещение телекоммуникационного оборудования (телекомы)</t>
  </si>
  <si>
    <t xml:space="preserve">Пени </t>
  </si>
  <si>
    <t>№ п.п.</t>
  </si>
  <si>
    <t>Исполнение сметы</t>
  </si>
  <si>
    <t>ТСЖ "Приморское"</t>
  </si>
  <si>
    <t>ОТЧЕТ ОБ ИСПОЛНЕНИИ СМЕТЫ ДОХОДОВ И РАСХОДОВ</t>
  </si>
  <si>
    <t>год</t>
  </si>
  <si>
    <t>Председатель правления</t>
  </si>
  <si>
    <t>М.Д.Новиков</t>
  </si>
  <si>
    <t>руб.</t>
  </si>
  <si>
    <t>за           2019</t>
  </si>
  <si>
    <t>Утверждено на 2019 год</t>
  </si>
  <si>
    <t>ГОРЯЧЕЕ ВОДОСНАБЖЕНИЕ</t>
  </si>
  <si>
    <t>ВСЕГО за 2019 год</t>
  </si>
  <si>
    <t>ИТОГО ЖИЛИЩНЫЕ УСЛУГИ</t>
  </si>
  <si>
    <t>ИТОГО КОММУНАЛЬНЫЕ УСЛУГИ</t>
  </si>
  <si>
    <t>2.3</t>
  </si>
  <si>
    <t>СУДЕБНЫЕ ИЗДЕРЖКИ</t>
  </si>
  <si>
    <t>КОММУНАЛЬНЫЕ УСЛУГИ</t>
  </si>
  <si>
    <t>ИТОГО ПРОЧИЕ УСЛУГИ</t>
  </si>
  <si>
    <t>ПРОЧИЕ УСЛУГИ</t>
  </si>
  <si>
    <t>ВСЕГО по основной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</si>
</sst>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 inden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wrapText="1"/>
    </xf>
    <xf numFmtId="49" fontId="0" fillId="0" borderId="4" xfId="0" applyNumberFormat="1" applyBorder="1"/>
    <xf numFmtId="4" fontId="0" fillId="0" borderId="5" xfId="0" applyNumberFormat="1" applyBorder="1" applyAlignment="1">
      <alignment horizontal="right" vertical="center"/>
    </xf>
    <xf numFmtId="0" fontId="0" fillId="0" borderId="4" xfId="0" applyBorder="1"/>
    <xf numFmtId="0" fontId="0" fillId="0" borderId="9" xfId="0" applyBorder="1"/>
    <xf numFmtId="0" fontId="6" fillId="0" borderId="10" xfId="2" applyFont="1" applyBorder="1" applyAlignment="1">
      <alignment horizontal="left" vertical="top" wrapText="1" inden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1" xfId="2" applyNumberFormat="1" applyFont="1" applyBorder="1" applyAlignment="1">
      <alignment horizontal="right" vertical="center" wrapText="1"/>
    </xf>
    <xf numFmtId="0" fontId="4" fillId="0" borderId="3" xfId="2" applyFont="1" applyBorder="1" applyAlignment="1">
      <alignment horizontal="left" vertical="top" wrapText="1" indent="1"/>
    </xf>
    <xf numFmtId="0" fontId="6" fillId="0" borderId="1" xfId="2" applyFont="1" applyBorder="1" applyAlignment="1">
      <alignment horizontal="left" vertical="top" wrapText="1" indent="1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1" fontId="1" fillId="0" borderId="2" xfId="0" applyNumberFormat="1" applyFont="1" applyBorder="1" applyAlignment="1">
      <alignment vertical="top" wrapText="1"/>
    </xf>
    <xf numFmtId="1" fontId="4" fillId="0" borderId="2" xfId="0" applyNumberFormat="1" applyFont="1" applyBorder="1" applyAlignment="1">
      <alignment vertical="top" wrapText="1"/>
    </xf>
    <xf numFmtId="1" fontId="6" fillId="0" borderId="2" xfId="0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horizontal="right" vertical="center"/>
    </xf>
    <xf numFmtId="1" fontId="6" fillId="0" borderId="2" xfId="0" applyNumberFormat="1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3" fontId="1" fillId="0" borderId="1" xfId="1" applyNumberFormat="1" applyFont="1" applyBorder="1" applyAlignment="1">
      <alignment horizontal="right" vertical="center" wrapText="1"/>
    </xf>
    <xf numFmtId="3" fontId="1" fillId="0" borderId="1" xfId="2" applyNumberFormat="1" applyFont="1" applyBorder="1" applyAlignment="1">
      <alignment horizontal="right" vertical="center" wrapText="1"/>
    </xf>
    <xf numFmtId="3" fontId="0" fillId="0" borderId="5" xfId="0" applyNumberForma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 wrapText="1"/>
    </xf>
    <xf numFmtId="3" fontId="6" fillId="0" borderId="1" xfId="2" applyNumberFormat="1" applyFont="1" applyBorder="1" applyAlignment="1">
      <alignment horizontal="right" vertical="center" wrapText="1"/>
    </xf>
    <xf numFmtId="3" fontId="6" fillId="0" borderId="5" xfId="2" applyNumberFormat="1" applyFon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/>
    </xf>
    <xf numFmtId="3" fontId="4" fillId="0" borderId="3" xfId="2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0" fillId="0" borderId="1" xfId="0" applyFont="1" applyBorder="1"/>
    <xf numFmtId="0" fontId="11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Обычный" xfId="0" builtinId="0"/>
    <cellStyle name="Обычный_Доходы" xfId="1" xr:uid="{00000000-0005-0000-0000-000006000000}"/>
    <cellStyle name="Обычный_Доходы-расходы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31" zoomScale="96" zoomScaleNormal="96" workbookViewId="0">
      <selection activeCell="G7" sqref="G7"/>
    </sheetView>
  </sheetViews>
  <sheetFormatPr defaultRowHeight="15" x14ac:dyDescent="0.25"/>
  <cols>
    <col min="1" max="1" width="4.42578125" customWidth="1"/>
    <col min="2" max="2" width="27.5703125" customWidth="1"/>
    <col min="3" max="3" width="14.140625" customWidth="1"/>
    <col min="4" max="4" width="14.5703125" customWidth="1"/>
    <col min="5" max="5" width="14.42578125" customWidth="1"/>
    <col min="6" max="6" width="13.28515625" customWidth="1"/>
  </cols>
  <sheetData>
    <row r="1" spans="1:7" ht="18.75" x14ac:dyDescent="0.3">
      <c r="A1" s="48" t="s">
        <v>47</v>
      </c>
      <c r="B1" s="48"/>
      <c r="C1" s="48"/>
      <c r="D1" s="48"/>
      <c r="E1" s="48"/>
      <c r="F1" s="48"/>
    </row>
    <row r="3" spans="1:7" ht="15.75" x14ac:dyDescent="0.25">
      <c r="A3" s="49" t="s">
        <v>48</v>
      </c>
      <c r="B3" s="49"/>
      <c r="C3" s="49"/>
      <c r="D3" s="49"/>
      <c r="E3" s="49"/>
      <c r="F3" s="49"/>
    </row>
    <row r="4" spans="1:7" x14ac:dyDescent="0.25">
      <c r="C4" s="22" t="s">
        <v>53</v>
      </c>
      <c r="D4" s="5" t="s">
        <v>49</v>
      </c>
    </row>
    <row r="5" spans="1:7" ht="15.75" thickBot="1" x14ac:dyDescent="0.3">
      <c r="B5" s="9"/>
      <c r="C5" s="9"/>
      <c r="F5" t="s">
        <v>52</v>
      </c>
    </row>
    <row r="6" spans="1:7" ht="23.25" customHeight="1" x14ac:dyDescent="0.25">
      <c r="A6" s="50" t="s">
        <v>45</v>
      </c>
      <c r="B6" s="52" t="s">
        <v>16</v>
      </c>
      <c r="C6" s="54" t="s">
        <v>54</v>
      </c>
      <c r="D6" s="58" t="s">
        <v>46</v>
      </c>
      <c r="E6" s="59"/>
      <c r="F6" s="56" t="s">
        <v>13</v>
      </c>
      <c r="G6" s="1"/>
    </row>
    <row r="7" spans="1:7" x14ac:dyDescent="0.25">
      <c r="A7" s="51"/>
      <c r="B7" s="53"/>
      <c r="C7" s="55"/>
      <c r="D7" s="21" t="s">
        <v>11</v>
      </c>
      <c r="E7" s="21" t="s">
        <v>12</v>
      </c>
      <c r="F7" s="57"/>
      <c r="G7" s="1"/>
    </row>
    <row r="8" spans="1:7" x14ac:dyDescent="0.25">
      <c r="A8" s="10">
        <v>1</v>
      </c>
      <c r="B8" s="6" t="s">
        <v>15</v>
      </c>
      <c r="C8" s="6"/>
      <c r="D8" s="2"/>
      <c r="E8" s="2"/>
      <c r="F8" s="11"/>
      <c r="G8" s="1"/>
    </row>
    <row r="9" spans="1:7" x14ac:dyDescent="0.25">
      <c r="A9" s="12" t="s">
        <v>17</v>
      </c>
      <c r="B9" s="43" t="s">
        <v>1</v>
      </c>
      <c r="C9" s="23">
        <v>97259</v>
      </c>
      <c r="D9" s="30">
        <v>97236</v>
      </c>
      <c r="E9" s="31">
        <v>97209</v>
      </c>
      <c r="F9" s="32">
        <f t="shared" ref="F9:F17" si="0">D9-E9</f>
        <v>27</v>
      </c>
    </row>
    <row r="10" spans="1:7" ht="15" customHeight="1" x14ac:dyDescent="0.25">
      <c r="A10" s="12" t="s">
        <v>18</v>
      </c>
      <c r="B10" s="43" t="s">
        <v>2</v>
      </c>
      <c r="C10" s="23">
        <v>743161</v>
      </c>
      <c r="D10" s="30">
        <v>703113</v>
      </c>
      <c r="E10" s="31">
        <v>720127</v>
      </c>
      <c r="F10" s="32">
        <f t="shared" si="0"/>
        <v>-17014</v>
      </c>
    </row>
    <row r="11" spans="1:7" x14ac:dyDescent="0.25">
      <c r="A11" s="12" t="s">
        <v>19</v>
      </c>
      <c r="B11" s="43" t="s">
        <v>3</v>
      </c>
      <c r="C11" s="23">
        <v>471345</v>
      </c>
      <c r="D11" s="30">
        <v>471345</v>
      </c>
      <c r="E11" s="31">
        <v>535715</v>
      </c>
      <c r="F11" s="32">
        <f t="shared" si="0"/>
        <v>-64370</v>
      </c>
    </row>
    <row r="12" spans="1:7" ht="22.5" customHeight="1" x14ac:dyDescent="0.25">
      <c r="A12" s="12" t="s">
        <v>20</v>
      </c>
      <c r="B12" s="44" t="s">
        <v>14</v>
      </c>
      <c r="C12" s="24">
        <v>404000</v>
      </c>
      <c r="D12" s="30">
        <v>404467</v>
      </c>
      <c r="E12" s="31">
        <v>152945</v>
      </c>
      <c r="F12" s="32">
        <f t="shared" si="0"/>
        <v>251522</v>
      </c>
    </row>
    <row r="13" spans="1:7" x14ac:dyDescent="0.25">
      <c r="A13" s="12" t="s">
        <v>21</v>
      </c>
      <c r="B13" s="43" t="s">
        <v>4</v>
      </c>
      <c r="C13" s="23">
        <v>84790</v>
      </c>
      <c r="D13" s="30">
        <v>84772</v>
      </c>
      <c r="E13" s="31">
        <v>89096</v>
      </c>
      <c r="F13" s="32">
        <f t="shared" si="0"/>
        <v>-4324</v>
      </c>
    </row>
    <row r="14" spans="1:7" ht="24.75" customHeight="1" x14ac:dyDescent="0.25">
      <c r="A14" s="12" t="s">
        <v>22</v>
      </c>
      <c r="B14" s="43" t="s">
        <v>6</v>
      </c>
      <c r="C14" s="23">
        <v>3183371</v>
      </c>
      <c r="D14" s="30">
        <v>3182368</v>
      </c>
      <c r="E14" s="31">
        <v>1805273</v>
      </c>
      <c r="F14" s="32">
        <f t="shared" si="0"/>
        <v>1377095</v>
      </c>
    </row>
    <row r="15" spans="1:7" x14ac:dyDescent="0.25">
      <c r="A15" s="12" t="s">
        <v>23</v>
      </c>
      <c r="B15" s="43" t="s">
        <v>7</v>
      </c>
      <c r="C15" s="23">
        <v>1573605</v>
      </c>
      <c r="D15" s="30">
        <v>1573278</v>
      </c>
      <c r="E15" s="31">
        <v>1036659</v>
      </c>
      <c r="F15" s="32">
        <f t="shared" si="0"/>
        <v>536619</v>
      </c>
    </row>
    <row r="16" spans="1:7" ht="24" customHeight="1" x14ac:dyDescent="0.25">
      <c r="A16" s="12" t="s">
        <v>24</v>
      </c>
      <c r="B16" s="43" t="s">
        <v>8</v>
      </c>
      <c r="C16" s="23">
        <v>482556</v>
      </c>
      <c r="D16" s="30">
        <v>477453</v>
      </c>
      <c r="E16" s="31">
        <v>384455</v>
      </c>
      <c r="F16" s="32">
        <f t="shared" si="0"/>
        <v>92998</v>
      </c>
    </row>
    <row r="17" spans="1:6" x14ac:dyDescent="0.25">
      <c r="A17" s="12" t="s">
        <v>25</v>
      </c>
      <c r="B17" s="43" t="s">
        <v>9</v>
      </c>
      <c r="C17" s="23">
        <v>1246914</v>
      </c>
      <c r="D17" s="30">
        <v>1246653</v>
      </c>
      <c r="E17" s="31">
        <v>1472890</v>
      </c>
      <c r="F17" s="32">
        <f t="shared" si="0"/>
        <v>-226237</v>
      </c>
    </row>
    <row r="18" spans="1:6" ht="15" customHeight="1" x14ac:dyDescent="0.25">
      <c r="A18" s="12" t="s">
        <v>26</v>
      </c>
      <c r="B18" s="43" t="s">
        <v>10</v>
      </c>
      <c r="C18" s="23">
        <v>167086</v>
      </c>
      <c r="D18" s="30">
        <v>167054</v>
      </c>
      <c r="E18" s="31">
        <v>90000</v>
      </c>
      <c r="F18" s="32">
        <f t="shared" ref="F18" si="1">D18-E18</f>
        <v>77054</v>
      </c>
    </row>
    <row r="19" spans="1:6" ht="15" customHeight="1" x14ac:dyDescent="0.25">
      <c r="A19" s="12"/>
      <c r="B19" s="47" t="s">
        <v>57</v>
      </c>
      <c r="C19" s="27">
        <f>SUM(C9:C18)</f>
        <v>8454087</v>
      </c>
      <c r="D19" s="27">
        <f t="shared" ref="D19:E19" si="2">SUM(D9:D18)</f>
        <v>8407739</v>
      </c>
      <c r="E19" s="27">
        <f t="shared" si="2"/>
        <v>6384369</v>
      </c>
      <c r="F19" s="33">
        <f>SUM(F9:F18)</f>
        <v>2023370</v>
      </c>
    </row>
    <row r="20" spans="1:6" ht="15" customHeight="1" x14ac:dyDescent="0.25">
      <c r="A20" s="12" t="s">
        <v>27</v>
      </c>
      <c r="B20" s="7" t="s">
        <v>63</v>
      </c>
      <c r="C20" s="25"/>
      <c r="D20" s="17"/>
      <c r="E20" s="18"/>
      <c r="F20" s="13"/>
    </row>
    <row r="21" spans="1:6" x14ac:dyDescent="0.25">
      <c r="A21" s="12" t="s">
        <v>28</v>
      </c>
      <c r="B21" s="45" t="s">
        <v>0</v>
      </c>
      <c r="C21" s="23">
        <v>326500</v>
      </c>
      <c r="D21" s="30">
        <v>322700</v>
      </c>
      <c r="E21" s="31">
        <v>328400</v>
      </c>
      <c r="F21" s="32">
        <f>D21-E21</f>
        <v>-5700</v>
      </c>
    </row>
    <row r="22" spans="1:6" ht="15" customHeight="1" x14ac:dyDescent="0.25">
      <c r="A22" s="12" t="s">
        <v>29</v>
      </c>
      <c r="B22" s="45" t="s">
        <v>5</v>
      </c>
      <c r="C22" s="23">
        <v>175350</v>
      </c>
      <c r="D22" s="30">
        <v>200143</v>
      </c>
      <c r="E22" s="31">
        <v>205783</v>
      </c>
      <c r="F22" s="32">
        <f t="shared" ref="F22:F23" si="3">D22-E22</f>
        <v>-5640</v>
      </c>
    </row>
    <row r="23" spans="1:6" ht="15" customHeight="1" x14ac:dyDescent="0.25">
      <c r="A23" s="12" t="s">
        <v>59</v>
      </c>
      <c r="B23" s="45" t="s">
        <v>60</v>
      </c>
      <c r="C23" s="23"/>
      <c r="D23" s="30">
        <v>5000</v>
      </c>
      <c r="E23" s="31">
        <v>39464</v>
      </c>
      <c r="F23" s="32">
        <f t="shared" si="3"/>
        <v>-34464</v>
      </c>
    </row>
    <row r="24" spans="1:6" x14ac:dyDescent="0.25">
      <c r="A24" s="12"/>
      <c r="B24" s="4" t="s">
        <v>62</v>
      </c>
      <c r="C24" s="26">
        <f>SUM(C21:C23)</f>
        <v>501850</v>
      </c>
      <c r="D24" s="26">
        <f t="shared" ref="D24:E24" si="4">SUM(D21:D23)</f>
        <v>527843</v>
      </c>
      <c r="E24" s="26">
        <f t="shared" si="4"/>
        <v>573647</v>
      </c>
      <c r="F24" s="33">
        <f>SUM(F21:F23)</f>
        <v>-45804</v>
      </c>
    </row>
    <row r="25" spans="1:6" ht="4.5" customHeight="1" x14ac:dyDescent="0.25">
      <c r="A25" s="12"/>
      <c r="B25" s="3"/>
      <c r="C25" s="3"/>
      <c r="D25" s="35"/>
      <c r="E25" s="35"/>
      <c r="F25" s="32"/>
    </row>
    <row r="26" spans="1:6" x14ac:dyDescent="0.25">
      <c r="A26" s="12" t="s">
        <v>30</v>
      </c>
      <c r="B26" s="46" t="s">
        <v>61</v>
      </c>
      <c r="C26" s="4"/>
      <c r="D26" s="35"/>
      <c r="E26" s="35"/>
      <c r="F26" s="32"/>
    </row>
    <row r="27" spans="1:6" ht="18" customHeight="1" x14ac:dyDescent="0.25">
      <c r="A27" s="12" t="s">
        <v>31</v>
      </c>
      <c r="B27" s="28" t="s">
        <v>36</v>
      </c>
      <c r="C27" s="8"/>
      <c r="D27" s="36">
        <v>1128609</v>
      </c>
      <c r="E27" s="36">
        <v>1209489</v>
      </c>
      <c r="F27" s="32">
        <f>D27-E27</f>
        <v>-80880</v>
      </c>
    </row>
    <row r="28" spans="1:6" ht="21" customHeight="1" x14ac:dyDescent="0.25">
      <c r="A28" s="12" t="s">
        <v>32</v>
      </c>
      <c r="B28" s="28" t="s">
        <v>37</v>
      </c>
      <c r="C28" s="8"/>
      <c r="D28" s="36">
        <v>762542</v>
      </c>
      <c r="E28" s="36">
        <v>750472</v>
      </c>
      <c r="F28" s="32">
        <f t="shared" ref="F28:F31" si="5">D28-E28</f>
        <v>12070</v>
      </c>
    </row>
    <row r="29" spans="1:6" ht="21" customHeight="1" x14ac:dyDescent="0.25">
      <c r="A29" s="12" t="s">
        <v>33</v>
      </c>
      <c r="B29" s="29" t="s">
        <v>55</v>
      </c>
      <c r="C29" s="8"/>
      <c r="D29" s="36">
        <v>1894520</v>
      </c>
      <c r="E29" s="36">
        <v>1731177</v>
      </c>
      <c r="F29" s="32">
        <f t="shared" si="5"/>
        <v>163343</v>
      </c>
    </row>
    <row r="30" spans="1:6" ht="21" customHeight="1" x14ac:dyDescent="0.25">
      <c r="A30" s="12" t="s">
        <v>34</v>
      </c>
      <c r="B30" s="28" t="s">
        <v>38</v>
      </c>
      <c r="C30" s="8"/>
      <c r="D30" s="36">
        <v>5220737</v>
      </c>
      <c r="E30" s="36">
        <v>5291149</v>
      </c>
      <c r="F30" s="32">
        <f t="shared" si="5"/>
        <v>-70412</v>
      </c>
    </row>
    <row r="31" spans="1:6" ht="21" customHeight="1" x14ac:dyDescent="0.25">
      <c r="A31" s="12" t="s">
        <v>35</v>
      </c>
      <c r="B31" s="28" t="s">
        <v>39</v>
      </c>
      <c r="C31" s="8"/>
      <c r="D31" s="36">
        <v>219130</v>
      </c>
      <c r="E31" s="36">
        <v>220829</v>
      </c>
      <c r="F31" s="32">
        <f t="shared" si="5"/>
        <v>-1699</v>
      </c>
    </row>
    <row r="32" spans="1:6" x14ac:dyDescent="0.25">
      <c r="A32" s="12"/>
      <c r="B32" s="46" t="s">
        <v>58</v>
      </c>
      <c r="C32" s="4"/>
      <c r="D32" s="34">
        <f>SUM(D27:D31)</f>
        <v>9225538</v>
      </c>
      <c r="E32" s="34">
        <f t="shared" ref="E32:F32" si="6">SUM(E27:E31)</f>
        <v>9203116</v>
      </c>
      <c r="F32" s="33">
        <f t="shared" si="6"/>
        <v>22422</v>
      </c>
    </row>
    <row r="33" spans="1:6" x14ac:dyDescent="0.25">
      <c r="A33" s="12"/>
      <c r="B33" s="46" t="s">
        <v>64</v>
      </c>
      <c r="C33" s="4"/>
      <c r="D33" s="34">
        <f>SUM(D19,D24,D32)</f>
        <v>18161120</v>
      </c>
      <c r="E33" s="34">
        <f>SUM(E19,E24,E32)</f>
        <v>16161132</v>
      </c>
      <c r="F33" s="33">
        <f>SUM(F19,F24,F32)</f>
        <v>1999988</v>
      </c>
    </row>
    <row r="34" spans="1:6" ht="38.25" customHeight="1" x14ac:dyDescent="0.25">
      <c r="A34" s="14">
        <v>4</v>
      </c>
      <c r="B34" s="20" t="s">
        <v>40</v>
      </c>
      <c r="C34" s="20"/>
      <c r="D34" s="37">
        <f>SUM(D35:D36)</f>
        <v>367895</v>
      </c>
      <c r="E34" s="37">
        <f>SUM(E35:E36)</f>
        <v>6834</v>
      </c>
      <c r="F34" s="38">
        <f>SUM(F35:F36)</f>
        <v>361061</v>
      </c>
    </row>
    <row r="35" spans="1:6" ht="38.25" customHeight="1" x14ac:dyDescent="0.25">
      <c r="A35" s="12" t="s">
        <v>41</v>
      </c>
      <c r="B35" s="19" t="s">
        <v>43</v>
      </c>
      <c r="C35" s="19"/>
      <c r="D35" s="40">
        <v>138000</v>
      </c>
      <c r="E35" s="40">
        <v>6834</v>
      </c>
      <c r="F35" s="39">
        <f t="shared" ref="F35:F36" si="7">D35-E35</f>
        <v>131166</v>
      </c>
    </row>
    <row r="36" spans="1:6" ht="26.25" customHeight="1" x14ac:dyDescent="0.25">
      <c r="A36" s="12" t="s">
        <v>42</v>
      </c>
      <c r="B36" s="19" t="s">
        <v>44</v>
      </c>
      <c r="C36" s="19"/>
      <c r="D36" s="40">
        <v>229895</v>
      </c>
      <c r="E36" s="40"/>
      <c r="F36" s="39">
        <f t="shared" si="7"/>
        <v>229895</v>
      </c>
    </row>
    <row r="37" spans="1:6" ht="21.75" customHeight="1" thickBot="1" x14ac:dyDescent="0.3">
      <c r="A37" s="15"/>
      <c r="B37" s="16" t="s">
        <v>56</v>
      </c>
      <c r="C37" s="16"/>
      <c r="D37" s="41">
        <f>SUM(D33:D34)</f>
        <v>18529015</v>
      </c>
      <c r="E37" s="41">
        <f>SUM(E33:E34)</f>
        <v>16167966</v>
      </c>
      <c r="F37" s="42">
        <f>SUM(F33:F34)</f>
        <v>2361049</v>
      </c>
    </row>
    <row r="41" spans="1:6" x14ac:dyDescent="0.25">
      <c r="B41" t="s">
        <v>50</v>
      </c>
      <c r="F41" t="s">
        <v>51</v>
      </c>
    </row>
  </sheetData>
  <mergeCells count="7">
    <mergeCell ref="A1:F1"/>
    <mergeCell ref="A3:F3"/>
    <mergeCell ref="A6:A7"/>
    <mergeCell ref="B6:B7"/>
    <mergeCell ref="C6:C7"/>
    <mergeCell ref="F6:F7"/>
    <mergeCell ref="D6:E6"/>
  </mergeCells>
  <phoneticPr fontId="9" type="noConversion"/>
  <pageMargins left="0.5905511811023622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Доходы-расходы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2023-08-06T09:31:24Z</dcterms:modified>
</cp:coreProperties>
</file>